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10" windowHeight="13260"/>
  </bookViews>
  <sheets>
    <sheet name="Расчет цены" sheetId="2" r:id="rId1"/>
  </sheets>
  <definedNames>
    <definedName name="_xlnm.Print_Area" localSheetId="0">'Расчет цены'!$A$1:$R$20</definedName>
  </definedNames>
  <calcPr calcId="144525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<sst xmlns="http://schemas.openxmlformats.org/spreadsheetml/2006/main" count="38" uniqueCount="34">
  <si>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</si>
  <si>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</si>
  <si>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</si>
  <si>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</si>
  <si>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</si>
  <si>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</si>
  <si>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</si>
  <si>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</si>
  <si>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</si>
  <si>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</si>
  <si>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</si>
  <si>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</si>
  <si>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</si>
  <si>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</si>
  <si>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</si>
  <si>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</si>
  <si>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</si>
  <si>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</si>
  <si>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</si>
  <si>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</si>
  <si>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</si>
  <si>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</si>
  <si>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</si>
  <si>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</si>
  <si>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</si>
  <si>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</si>
  <si>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        </t>
  </si>
  <si>
    <t xml:space="preserve">Поставщик № 2 исх. б/н </t>
  </si>
  <si>
    <t>маш. час</t>
  </si>
  <si>
    <t>Поставщик №3 исх. №07-15/2 от 15.07.19г.</t>
  </si>
  <si>
    <t xml:space="preserve">Оказание услуг по аренде транспортного средства - комбинированного канало-промывочного и илососного автомобиля-цистерны с экипажем </t>
  </si>
  <si>
    <t xml:space="preserve">Аренда транспортного средства - комбинированного канало-промывочного и илососного автомобиля-цистерны с экипажем </t>
  </si>
  <si>
    <t>Поставщик №1 исх.б\н от 01.10.19г.</t>
  </si>
  <si>
    <t>Дата 15.10.2019г.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</si>
</sst>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0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49" fontId="19" fillId="2" borderId="1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1673679</xdr:rowOff>
    </xdr:from>
    <xdr:to>
      <xdr:col>14</xdr:col>
      <xdr:colOff>696609</xdr:colOff>
      <xdr:row>7</xdr:row>
      <xdr:rowOff>1905001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8714" y="2898322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1564821</xdr:rowOff>
    </xdr:from>
    <xdr:to>
      <xdr:col>14</xdr:col>
      <xdr:colOff>1379764</xdr:colOff>
      <xdr:row>7</xdr:row>
      <xdr:rowOff>1979839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28" y="2789464"/>
          <a:ext cx="590550" cy="415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639536</xdr:colOff>
      <xdr:row>7</xdr:row>
      <xdr:rowOff>1700893</xdr:rowOff>
    </xdr:from>
    <xdr:ext cx="136072" cy="264560"/>
    <xdr:sp macro="" textlink="">
      <xdr:nvSpPr>
        <xdr:cNvPr id="2" name="TextBox 1"/>
        <xdr:cNvSpPr txBox="1"/>
      </xdr:nvSpPr>
      <xdr:spPr>
        <a:xfrm>
          <a:off x="8858250" y="2925536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70" zoomScaleNormal="70" workbookViewId="0">
      <selection activeCell="AC12" sqref="AC12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" style="2" customWidth="1"/>
    <col min="4" max="4" width="7.7109375" style="2" customWidth="1"/>
    <col min="5" max="5" width="12.71093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30" ht="52.5" hidden="1" customHeigh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30" ht="36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84" t="s">
        <v>23</v>
      </c>
      <c r="O4" s="85"/>
      <c r="P4" s="85"/>
      <c r="Q4" s="85"/>
      <c r="R4" s="69"/>
    </row>
    <row r="5" spans="1:30" ht="32.25" customHeight="1" x14ac:dyDescent="0.3">
      <c r="A5" s="25"/>
      <c r="B5" s="86" t="s">
        <v>30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1:30" ht="35.25" customHeight="1" x14ac:dyDescent="0.2">
      <c r="A6" s="75" t="s">
        <v>16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1:30" ht="39" customHeight="1" x14ac:dyDescent="0.2">
      <c r="A7" s="76" t="s">
        <v>0</v>
      </c>
      <c r="B7" s="77" t="s">
        <v>14</v>
      </c>
      <c r="C7" s="78" t="s">
        <v>1</v>
      </c>
      <c r="D7" s="78" t="s">
        <v>2</v>
      </c>
      <c r="E7" s="80" t="s">
        <v>3</v>
      </c>
      <c r="F7" s="81"/>
      <c r="G7" s="82"/>
      <c r="H7" s="80" t="s">
        <v>9</v>
      </c>
      <c r="I7" s="81"/>
      <c r="J7" s="81"/>
      <c r="K7" s="95" t="s">
        <v>11</v>
      </c>
      <c r="L7" s="83" t="s">
        <v>17</v>
      </c>
      <c r="M7" s="83"/>
      <c r="N7" s="83"/>
      <c r="O7" s="91" t="s">
        <v>18</v>
      </c>
      <c r="P7" s="91"/>
      <c r="Q7" s="91"/>
      <c r="R7" s="91"/>
    </row>
    <row r="8" spans="1:30" ht="156" customHeight="1" x14ac:dyDescent="0.2">
      <c r="A8" s="76"/>
      <c r="B8" s="77"/>
      <c r="C8" s="79"/>
      <c r="D8" s="79"/>
      <c r="E8" s="42" t="s">
        <v>32</v>
      </c>
      <c r="F8" s="42" t="s">
        <v>27</v>
      </c>
      <c r="G8" s="42" t="s">
        <v>29</v>
      </c>
      <c r="H8" s="4" t="s">
        <v>10</v>
      </c>
      <c r="I8" s="4" t="s">
        <v>10</v>
      </c>
      <c r="J8" s="4" t="s">
        <v>10</v>
      </c>
      <c r="K8" s="96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8" customFormat="1" ht="88.5" customHeight="1" x14ac:dyDescent="0.2">
      <c r="A9" s="58">
        <v>1</v>
      </c>
      <c r="B9" s="71" t="s">
        <v>31</v>
      </c>
      <c r="C9" s="73" t="s">
        <v>28</v>
      </c>
      <c r="D9" s="59">
        <v>528</v>
      </c>
      <c r="E9" s="60">
        <v>4600</v>
      </c>
      <c r="F9" s="60">
        <v>4700</v>
      </c>
      <c r="G9" s="60">
        <v>4800</v>
      </c>
      <c r="H9" s="61"/>
      <c r="I9" s="61"/>
      <c r="J9" s="61"/>
      <c r="K9" s="62"/>
      <c r="L9" s="63">
        <f t="shared" ref="L9" si="0">(E9+F9+G9)/3</f>
        <v>4700</v>
      </c>
      <c r="M9" s="64">
        <f t="shared" ref="M9" si="1">SQRT(((SUM((POWER(E9-L9,2)),(POWER(F9-L9,2)),(POWER(G9-L9,2)))/(COLUMNS(E9:G9)-1))))</f>
        <v>100</v>
      </c>
      <c r="N9" s="64">
        <f t="shared" ref="N9" si="2">M9/L9*100</f>
        <v>2.1276595744680851</v>
      </c>
      <c r="O9" s="65">
        <f t="shared" ref="O9" si="3">((D9/3)*(SUM(E9:G9)))</f>
        <v>2481600</v>
      </c>
      <c r="P9" s="66">
        <f t="shared" ref="P9" si="4">O9/D9</f>
        <v>4700</v>
      </c>
      <c r="Q9" s="65">
        <f t="shared" ref="Q9" si="5">ROUNDDOWN(P9,2)</f>
        <v>4700</v>
      </c>
      <c r="R9" s="67">
        <f t="shared" ref="R9" si="6">Q9*D9</f>
        <v>2481600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7" t="s">
        <v>13</v>
      </c>
      <c r="P10" s="97"/>
      <c r="Q10" s="98"/>
      <c r="R10" s="24">
        <f>SUM(R9:R9)</f>
        <v>2481600</v>
      </c>
    </row>
    <row r="11" spans="1:30" s="7" customFormat="1" ht="35.25" customHeight="1" x14ac:dyDescent="0.25">
      <c r="A11" s="92" t="s">
        <v>21</v>
      </c>
      <c r="B11" s="92"/>
      <c r="C11" s="92"/>
      <c r="D11" s="92"/>
      <c r="E11" s="92"/>
      <c r="F11" s="92"/>
      <c r="G11" s="92"/>
      <c r="H11" s="92"/>
      <c r="I11" s="92"/>
      <c r="J11" s="92"/>
      <c r="K11" s="28"/>
      <c r="L11" s="31">
        <f>R10</f>
        <v>2481600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0"/>
      <c r="B12" s="70" t="s">
        <v>24</v>
      </c>
      <c r="C12" s="70"/>
      <c r="D12" s="70"/>
      <c r="E12" s="70">
        <v>2068000</v>
      </c>
      <c r="F12" s="70" t="s">
        <v>8</v>
      </c>
      <c r="G12" s="70"/>
      <c r="H12" s="70"/>
      <c r="I12" s="70"/>
      <c r="J12" s="70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0"/>
      <c r="B13" s="70" t="s">
        <v>25</v>
      </c>
      <c r="C13" s="70"/>
      <c r="D13" s="70"/>
      <c r="E13" s="70">
        <v>413600</v>
      </c>
      <c r="F13" s="70" t="s">
        <v>8</v>
      </c>
      <c r="G13" s="70"/>
      <c r="H13" s="70"/>
      <c r="I13" s="70"/>
      <c r="J13" s="70"/>
      <c r="K13" s="28"/>
      <c r="L13" s="31"/>
      <c r="M13" s="23"/>
      <c r="N13" s="52"/>
      <c r="O13" s="23"/>
      <c r="P13" s="23"/>
      <c r="Q13" s="23"/>
      <c r="R13" s="22"/>
      <c r="AD13" s="72" t="s">
        <v>26</v>
      </c>
    </row>
    <row r="14" spans="1:30" ht="52.5" customHeight="1" x14ac:dyDescent="0.2">
      <c r="A14" s="93" t="s">
        <v>15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</row>
    <row r="15" spans="1:30" ht="35.25" customHeight="1" x14ac:dyDescent="0.2">
      <c r="A15" s="44"/>
      <c r="B15" s="93" t="s">
        <v>22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8" t="s">
        <v>33</v>
      </c>
      <c r="C18" s="88"/>
      <c r="D18" s="88"/>
      <c r="E18" s="88"/>
      <c r="F18" s="88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89"/>
      <c r="B19" s="89"/>
      <c r="C19" s="99"/>
      <c r="D19" s="99"/>
      <c r="E19" s="99"/>
      <c r="F19" s="99"/>
      <c r="L19" s="30"/>
      <c r="M19" s="9"/>
      <c r="N19" s="57"/>
      <c r="O19" s="9"/>
    </row>
    <row r="20" spans="1:17" s="8" customFormat="1" ht="15.75" x14ac:dyDescent="0.25">
      <c r="A20" s="90"/>
      <c r="B20" s="90"/>
      <c r="C20" s="90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2019-10-15T08:30:04Z</cp:lastPrinted>
  <dcterms:created xsi:type="dcterms:W3CDTF">2014-01-15T18:15:09Z</dcterms:created>
  <dcterms:modified xsi:type="dcterms:W3CDTF">2019-10-25T04:14:12Z</dcterms:modified>
</cp:coreProperties>
</file>